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YOL RAPORU\YOL RAPORU 2024\"/>
    </mc:Choice>
  </mc:AlternateContent>
  <xr:revisionPtr revIDLastSave="0" documentId="13_ncr:1_{DEA348DE-877C-41A6-8E27-E7C359CFE895}" xr6:coauthVersionLast="47" xr6:coauthVersionMax="47" xr10:uidLastSave="{00000000-0000-0000-0000-000000000000}"/>
  <bookViews>
    <workbookView xWindow="-120" yWindow="-120" windowWidth="29040" windowHeight="15840" xr2:uid="{564ABCE3-76CB-42EF-B61D-7D850C075D47}"/>
  </bookViews>
  <sheets>
    <sheet name="BOŞ" sheetId="1" r:id="rId1"/>
    <sheet name="Sayfa1" sheetId="2" r:id="rId2"/>
  </sheets>
  <definedNames>
    <definedName name="_xlnm.Print_Area" localSheetId="0">BOŞ!$A$1:$L$44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10" i="1" l="1"/>
  <c r="AA9" i="1"/>
  <c r="AA8" i="1"/>
  <c r="AA7" i="1"/>
  <c r="AA6" i="1"/>
  <c r="AA5" i="1"/>
  <c r="O10" i="2"/>
  <c r="O9" i="2"/>
  <c r="O8" i="2"/>
  <c r="O7" i="2"/>
  <c r="O6" i="2"/>
  <c r="O5" i="2"/>
  <c r="O11" i="2" s="1"/>
  <c r="G6" i="1"/>
  <c r="K6" i="1" s="1"/>
  <c r="E22" i="1"/>
  <c r="G5" i="1"/>
  <c r="K5" i="1" s="1"/>
  <c r="C34" i="1"/>
  <c r="E25" i="1"/>
  <c r="E26" i="1" s="1"/>
  <c r="J22" i="1"/>
  <c r="I22" i="1"/>
  <c r="H22" i="1"/>
  <c r="H33" i="1" s="1"/>
  <c r="G19" i="1"/>
  <c r="K19" i="1" s="1"/>
  <c r="K18" i="1"/>
  <c r="G18" i="1"/>
  <c r="G17" i="1"/>
  <c r="K17" i="1" s="1"/>
  <c r="G16" i="1"/>
  <c r="K16" i="1" s="1"/>
  <c r="G15" i="1"/>
  <c r="K15" i="1" s="1"/>
  <c r="G14" i="1"/>
  <c r="K14" i="1" s="1"/>
  <c r="G13" i="1"/>
  <c r="K13" i="1" s="1"/>
  <c r="G12" i="1"/>
  <c r="K12" i="1" s="1"/>
  <c r="G11" i="1"/>
  <c r="K11" i="1" s="1"/>
  <c r="G10" i="1"/>
  <c r="K10" i="1" s="1"/>
  <c r="G9" i="1"/>
  <c r="K9" i="1" s="1"/>
  <c r="G8" i="1"/>
  <c r="K8" i="1" s="1"/>
  <c r="G7" i="1"/>
  <c r="K7" i="1" s="1"/>
  <c r="L2" i="1"/>
  <c r="AA12" i="1" l="1"/>
  <c r="H36" i="1"/>
  <c r="C36" i="1" s="1"/>
  <c r="E27" i="1"/>
  <c r="K22" i="1"/>
</calcChain>
</file>

<file path=xl/sharedStrings.xml><?xml version="1.0" encoding="utf-8"?>
<sst xmlns="http://schemas.openxmlformats.org/spreadsheetml/2006/main" count="52" uniqueCount="44">
  <si>
    <t>SEFER RAPORU</t>
  </si>
  <si>
    <t>GİDEN:</t>
  </si>
  <si>
    <t>SEFER:</t>
  </si>
  <si>
    <t>TARİH:</t>
  </si>
  <si>
    <t>SEVK EDİLEN - FATURA</t>
  </si>
  <si>
    <t>GELEN - GİRİŞ</t>
  </si>
  <si>
    <t>CARİ UNVAN</t>
  </si>
  <si>
    <t>TARİH</t>
  </si>
  <si>
    <t>EVRAK NO</t>
  </si>
  <si>
    <t>AÇIKLAMA</t>
  </si>
  <si>
    <t>NAKİT</t>
  </si>
  <si>
    <t>HAVALE/KART</t>
  </si>
  <si>
    <t>ÇEK/SENET</t>
  </si>
  <si>
    <t>KALAN</t>
  </si>
  <si>
    <t>ÖDENECEK GÜN</t>
  </si>
  <si>
    <t>YOL AVANSI:</t>
  </si>
  <si>
    <t>TOPLAM:</t>
  </si>
  <si>
    <t>ÇIKIŞ</t>
  </si>
  <si>
    <t>GİRİŞ</t>
  </si>
  <si>
    <t>YAPILAN KM</t>
  </si>
  <si>
    <t>GİDEN / ÇIKIŞ</t>
  </si>
  <si>
    <t>GİRİŞ/ÇIKIŞ KM</t>
  </si>
  <si>
    <t>VISA</t>
  </si>
  <si>
    <t>TOPLAM</t>
  </si>
  <si>
    <t>TOPLAM YAKIT GİDERİ</t>
  </si>
  <si>
    <t>YAKIT</t>
  </si>
  <si>
    <t>MASRAFLAR/CİRO</t>
  </si>
  <si>
    <t>YEMEK</t>
  </si>
  <si>
    <t>CİRO HARİÇ GELEN NAKİT</t>
  </si>
  <si>
    <t>TOPLAM TESLİM OLACAK NAKİT</t>
  </si>
  <si>
    <t>TESLİM OLACAK PARA</t>
  </si>
  <si>
    <t>KENAN YILDIRIM</t>
  </si>
  <si>
    <t>PAZARLAMA</t>
  </si>
  <si>
    <t>YÖN.KURULU BAŞKANI</t>
  </si>
  <si>
    <t>ARAÇ PLAKA:</t>
  </si>
  <si>
    <t>ZAFER FAKI</t>
  </si>
  <si>
    <t>42  ATG 309</t>
  </si>
  <si>
    <t>EGE SEFERİ</t>
  </si>
  <si>
    <t>BAKİYE</t>
  </si>
  <si>
    <t>GÜVEN DEMİR TİCARET</t>
  </si>
  <si>
    <t>03,08,2024</t>
  </si>
  <si>
    <t>EKSSEN METAL</t>
  </si>
  <si>
    <t>ÖZALTAYLAR</t>
  </si>
  <si>
    <t>02,08,2024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</si>
</sst>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₺&quot;"/>
    <numFmt numFmtId="165" formatCode="#,##0\ &quot;km&quot;"/>
    <numFmt numFmtId="166" formatCode="General\ &quot;km&quot;"/>
    <numFmt numFmtId="167" formatCode="0.000"/>
  </numFmts>
  <fonts count="9" x14ac:knownFonts="1"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0.5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  <font>
      <b/>
      <sz val="16"/>
      <color theme="1"/>
      <name val="Calibri"/>
      <family val="2"/>
      <charset val="162"/>
      <scheme val="minor"/>
    </font>
    <font>
      <sz val="16"/>
      <color theme="1"/>
      <name val="Calibri"/>
      <family val="2"/>
      <charset val="16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E1FCFF"/>
        <bgColor indexed="64"/>
      </patternFill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0" fillId="2" borderId="0" xfId="0" applyFill="1"/>
    <xf numFmtId="0" fontId="1" fillId="0" borderId="2" xfId="0" applyFont="1" applyBorder="1" applyAlignment="1">
      <alignment horizontal="right" vertical="center"/>
    </xf>
    <xf numFmtId="0" fontId="1" fillId="0" borderId="2" xfId="0" applyFont="1" applyBorder="1" applyAlignment="1">
      <alignment horizontal="right"/>
    </xf>
    <xf numFmtId="14" fontId="1" fillId="0" borderId="2" xfId="0" applyNumberFormat="1" applyFont="1" applyBorder="1" applyAlignment="1">
      <alignment horizontal="center"/>
    </xf>
    <xf numFmtId="0" fontId="1" fillId="3" borderId="2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2" borderId="0" xfId="0" applyFont="1" applyFill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right" vertical="center"/>
    </xf>
    <xf numFmtId="0" fontId="4" fillId="0" borderId="2" xfId="0" applyFont="1" applyBorder="1"/>
    <xf numFmtId="0" fontId="5" fillId="0" borderId="2" xfId="0" applyFont="1" applyBorder="1"/>
    <xf numFmtId="164" fontId="1" fillId="0" borderId="2" xfId="0" applyNumberFormat="1" applyFont="1" applyBorder="1" applyAlignment="1">
      <alignment horizontal="right" vertical="center"/>
    </xf>
    <xf numFmtId="0" fontId="1" fillId="4" borderId="2" xfId="0" applyFont="1" applyFill="1" applyBorder="1" applyAlignment="1">
      <alignment horizontal="right" vertical="center"/>
    </xf>
    <xf numFmtId="164" fontId="1" fillId="4" borderId="2" xfId="0" applyNumberFormat="1" applyFont="1" applyFill="1" applyBorder="1" applyAlignment="1">
      <alignment horizontal="right" vertical="center"/>
    </xf>
    <xf numFmtId="165" fontId="1" fillId="0" borderId="2" xfId="0" applyNumberFormat="1" applyFont="1" applyBorder="1"/>
    <xf numFmtId="166" fontId="1" fillId="0" borderId="2" xfId="0" applyNumberFormat="1" applyFont="1" applyBorder="1"/>
    <xf numFmtId="164" fontId="1" fillId="0" borderId="2" xfId="0" applyNumberFormat="1" applyFont="1" applyBorder="1"/>
    <xf numFmtId="0" fontId="1" fillId="0" borderId="2" xfId="0" applyFont="1" applyBorder="1"/>
    <xf numFmtId="167" fontId="1" fillId="0" borderId="2" xfId="0" applyNumberFormat="1" applyFont="1" applyBorder="1"/>
    <xf numFmtId="164" fontId="0" fillId="4" borderId="2" xfId="0" applyNumberForma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164" fontId="0" fillId="2" borderId="0" xfId="0" applyNumberFormat="1" applyFill="1"/>
    <xf numFmtId="0" fontId="1" fillId="0" borderId="2" xfId="0" applyFont="1" applyBorder="1" applyAlignment="1">
      <alignment horizontal="left" vertical="center"/>
    </xf>
    <xf numFmtId="0" fontId="1" fillId="4" borderId="2" xfId="0" applyFont="1" applyFill="1" applyBorder="1" applyAlignment="1">
      <alignment vertical="center"/>
    </xf>
    <xf numFmtId="164" fontId="7" fillId="5" borderId="3" xfId="0" applyNumberFormat="1" applyFont="1" applyFill="1" applyBorder="1"/>
    <xf numFmtId="164" fontId="7" fillId="6" borderId="6" xfId="0" applyNumberFormat="1" applyFont="1" applyFill="1" applyBorder="1"/>
    <xf numFmtId="4" fontId="8" fillId="7" borderId="4" xfId="0" applyNumberFormat="1" applyFont="1" applyFill="1" applyBorder="1"/>
    <xf numFmtId="4" fontId="8" fillId="7" borderId="2" xfId="0" applyNumberFormat="1" applyFont="1" applyFill="1" applyBorder="1"/>
    <xf numFmtId="4" fontId="8" fillId="7" borderId="3" xfId="0" applyNumberFormat="1" applyFont="1" applyFill="1" applyBorder="1"/>
    <xf numFmtId="4" fontId="8" fillId="6" borderId="6" xfId="0" applyNumberFormat="1" applyFont="1" applyFill="1" applyBorder="1"/>
    <xf numFmtId="164" fontId="7" fillId="8" borderId="4" xfId="0" applyNumberFormat="1" applyFont="1" applyFill="1" applyBorder="1"/>
    <xf numFmtId="164" fontId="7" fillId="6" borderId="7" xfId="0" applyNumberFormat="1" applyFont="1" applyFill="1" applyBorder="1"/>
    <xf numFmtId="4" fontId="8" fillId="6" borderId="7" xfId="0" applyNumberFormat="1" applyFont="1" applyFill="1" applyBorder="1"/>
    <xf numFmtId="0" fontId="0" fillId="5" borderId="3" xfId="0" applyFill="1" applyBorder="1"/>
    <xf numFmtId="0" fontId="0" fillId="6" borderId="8" xfId="0" applyFill="1" applyBorder="1"/>
    <xf numFmtId="0" fontId="0" fillId="7" borderId="4" xfId="0" applyFill="1" applyBorder="1"/>
    <xf numFmtId="0" fontId="0" fillId="7" borderId="2" xfId="0" applyFill="1" applyBorder="1"/>
    <xf numFmtId="0" fontId="0" fillId="7" borderId="3" xfId="0" applyFill="1" applyBorder="1"/>
    <xf numFmtId="4" fontId="0" fillId="7" borderId="4" xfId="0" applyNumberFormat="1" applyFill="1" applyBorder="1"/>
    <xf numFmtId="4" fontId="0" fillId="7" borderId="2" xfId="0" applyNumberFormat="1" applyFill="1" applyBorder="1"/>
    <xf numFmtId="4" fontId="0" fillId="7" borderId="3" xfId="0" applyNumberFormat="1" applyFill="1" applyBorder="1"/>
    <xf numFmtId="0" fontId="0" fillId="6" borderId="7" xfId="0" applyFill="1" applyBorder="1"/>
    <xf numFmtId="164" fontId="1" fillId="5" borderId="3" xfId="0" applyNumberFormat="1" applyFont="1" applyFill="1" applyBorder="1"/>
    <xf numFmtId="164" fontId="1" fillId="8" borderId="4" xfId="0" applyNumberFormat="1" applyFont="1" applyFill="1" applyBorder="1"/>
    <xf numFmtId="14" fontId="0" fillId="0" borderId="2" xfId="0" applyNumberFormat="1" applyBorder="1" applyAlignment="1">
      <alignment horizontal="center" vertical="center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2" xfId="0" applyFont="1" applyBorder="1" applyAlignment="1">
      <alignment horizontal="center"/>
    </xf>
    <xf numFmtId="0" fontId="1" fillId="3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left"/>
    </xf>
    <xf numFmtId="0" fontId="6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1" fillId="4" borderId="3" xfId="0" applyFont="1" applyFill="1" applyBorder="1" applyAlignment="1">
      <alignment horizontal="right"/>
    </xf>
    <xf numFmtId="0" fontId="1" fillId="4" borderId="4" xfId="0" applyFont="1" applyFill="1" applyBorder="1" applyAlignment="1">
      <alignment horizontal="right"/>
    </xf>
    <xf numFmtId="0" fontId="3" fillId="0" borderId="2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A77B0-64C2-48F5-81CC-AB7E43F99D90}">
  <dimension ref="A1:AA44"/>
  <sheetViews>
    <sheetView tabSelected="1" view="pageBreakPreview" zoomScale="120" zoomScaleNormal="100" zoomScaleSheetLayoutView="120" workbookViewId="0">
      <selection activeCell="H5" sqref="H5"/>
    </sheetView>
  </sheetViews>
  <sheetFormatPr defaultRowHeight="15" x14ac:dyDescent="0.25"/>
  <cols>
    <col min="1" max="2" width="14.7109375" customWidth="1"/>
    <col min="3" max="3" width="11.7109375" customWidth="1"/>
    <col min="4" max="4" width="11.85546875" customWidth="1"/>
    <col min="5" max="5" width="13.85546875" customWidth="1"/>
    <col min="6" max="6" width="1.710937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  <col min="13" max="13" width="3.7109375" customWidth="1"/>
    <col min="15" max="15" width="2.7109375" customWidth="1"/>
    <col min="16" max="25" width="6.7109375" customWidth="1"/>
    <col min="26" max="26" width="2.7109375" customWidth="1"/>
    <col min="27" max="27" width="12.7109375" customWidth="1"/>
  </cols>
  <sheetData>
    <row r="1" spans="1:27" ht="18.75" x14ac:dyDescent="0.25">
      <c r="A1" s="53" t="s">
        <v>0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1"/>
      <c r="N1" s="1"/>
      <c r="O1" s="1"/>
      <c r="P1" s="1"/>
      <c r="Q1" s="1"/>
      <c r="R1" s="1"/>
    </row>
    <row r="2" spans="1:27" x14ac:dyDescent="0.25">
      <c r="A2" s="2" t="s">
        <v>1</v>
      </c>
      <c r="B2" s="54" t="s">
        <v>35</v>
      </c>
      <c r="C2" s="55"/>
      <c r="D2" s="2" t="s">
        <v>2</v>
      </c>
      <c r="E2" s="56" t="s">
        <v>37</v>
      </c>
      <c r="F2" s="56"/>
      <c r="G2" s="56"/>
      <c r="H2" s="56"/>
      <c r="I2" s="56"/>
      <c r="J2" s="56"/>
      <c r="K2" s="3" t="s">
        <v>3</v>
      </c>
      <c r="L2" s="4">
        <f ca="1">TODAY()</f>
        <v>45509</v>
      </c>
      <c r="M2" s="1"/>
      <c r="N2" s="1"/>
      <c r="O2" s="1"/>
      <c r="P2" s="1"/>
      <c r="Q2" s="1"/>
      <c r="R2" s="1"/>
    </row>
    <row r="3" spans="1:27" x14ac:dyDescent="0.25">
      <c r="A3" s="57" t="s">
        <v>4</v>
      </c>
      <c r="B3" s="57"/>
      <c r="C3" s="57"/>
      <c r="D3" s="57"/>
      <c r="E3" s="57"/>
      <c r="F3" s="6"/>
      <c r="G3" s="57" t="s">
        <v>5</v>
      </c>
      <c r="H3" s="57"/>
      <c r="I3" s="57"/>
      <c r="J3" s="57"/>
      <c r="K3" s="57"/>
      <c r="L3" s="57"/>
      <c r="M3" s="1"/>
      <c r="N3" s="1"/>
      <c r="O3" s="1"/>
      <c r="P3" s="1"/>
      <c r="Q3" s="1"/>
      <c r="R3" s="1"/>
    </row>
    <row r="4" spans="1:27" x14ac:dyDescent="0.25">
      <c r="A4" s="51" t="s">
        <v>6</v>
      </c>
      <c r="B4" s="52"/>
      <c r="C4" s="7" t="s">
        <v>7</v>
      </c>
      <c r="D4" s="7" t="s">
        <v>8</v>
      </c>
      <c r="E4" s="7" t="s">
        <v>38</v>
      </c>
      <c r="F4" s="8"/>
      <c r="G4" s="7" t="s">
        <v>9</v>
      </c>
      <c r="H4" s="7" t="s">
        <v>10</v>
      </c>
      <c r="I4" s="7" t="s">
        <v>11</v>
      </c>
      <c r="J4" s="7" t="s">
        <v>12</v>
      </c>
      <c r="K4" s="7" t="s">
        <v>13</v>
      </c>
      <c r="L4" s="9" t="s">
        <v>14</v>
      </c>
      <c r="M4" s="1"/>
      <c r="N4" s="1"/>
      <c r="O4" s="1"/>
      <c r="P4" s="1"/>
      <c r="Q4" s="1"/>
      <c r="R4" s="1"/>
    </row>
    <row r="5" spans="1:27" ht="15" customHeight="1" x14ac:dyDescent="0.35">
      <c r="A5" s="49" t="s">
        <v>39</v>
      </c>
      <c r="B5" s="50"/>
      <c r="C5" s="48" t="s">
        <v>40</v>
      </c>
      <c r="D5" s="11"/>
      <c r="E5" s="12">
        <v>144000</v>
      </c>
      <c r="F5" s="1"/>
      <c r="G5" s="13" t="str">
        <f t="shared" ref="G5" si="0">IF(A5="","",(A5))</f>
        <v>GÜVEN DEMİR TİCARET</v>
      </c>
      <c r="H5" s="12"/>
      <c r="I5" s="12"/>
      <c r="J5" s="12"/>
      <c r="K5" s="12">
        <f>IF(G5="","",SUM(E5-H5-I5-J5))</f>
        <v>144000</v>
      </c>
      <c r="L5" s="11"/>
      <c r="M5" s="1"/>
      <c r="N5" s="46">
        <v>200</v>
      </c>
      <c r="O5" s="35"/>
      <c r="P5" s="42"/>
      <c r="Q5" s="43"/>
      <c r="R5" s="43"/>
      <c r="S5" s="43"/>
      <c r="T5" s="43"/>
      <c r="U5" s="43"/>
      <c r="V5" s="43"/>
      <c r="W5" s="43"/>
      <c r="X5" s="43"/>
      <c r="Y5" s="44"/>
      <c r="Z5" s="36"/>
      <c r="AA5" s="47">
        <f>SUM(P5:Y5)*N5</f>
        <v>0</v>
      </c>
    </row>
    <row r="6" spans="1:27" ht="15" customHeight="1" x14ac:dyDescent="0.35">
      <c r="A6" s="49" t="s">
        <v>41</v>
      </c>
      <c r="B6" s="50"/>
      <c r="C6" s="48" t="s">
        <v>40</v>
      </c>
      <c r="D6" s="11"/>
      <c r="E6" s="12">
        <v>9750</v>
      </c>
      <c r="F6" s="1"/>
      <c r="G6" s="13" t="str">
        <f>IF(A6="","",(A6))</f>
        <v>EKSSEN METAL</v>
      </c>
      <c r="H6" s="12"/>
      <c r="I6" s="12"/>
      <c r="J6" s="12"/>
      <c r="K6" s="12">
        <f t="shared" ref="K6:K19" si="1">IF(G6="","",SUM(E6-H6-I6-J6))</f>
        <v>9750</v>
      </c>
      <c r="L6" s="11"/>
      <c r="M6" s="1"/>
      <c r="N6" s="46">
        <v>100</v>
      </c>
      <c r="O6" s="35"/>
      <c r="P6" s="42"/>
      <c r="Q6" s="43"/>
      <c r="R6" s="43"/>
      <c r="S6" s="43"/>
      <c r="T6" s="43"/>
      <c r="U6" s="43"/>
      <c r="V6" s="43"/>
      <c r="W6" s="43"/>
      <c r="X6" s="43"/>
      <c r="Y6" s="44"/>
      <c r="Z6" s="36"/>
      <c r="AA6" s="47">
        <f t="shared" ref="AA6:AA10" si="2">SUM(P6:Y6)*N6</f>
        <v>0</v>
      </c>
    </row>
    <row r="7" spans="1:27" ht="15" customHeight="1" x14ac:dyDescent="0.35">
      <c r="A7" s="49" t="s">
        <v>42</v>
      </c>
      <c r="B7" s="50"/>
      <c r="C7" s="48" t="s">
        <v>43</v>
      </c>
      <c r="D7" s="11"/>
      <c r="E7" s="12">
        <v>12800</v>
      </c>
      <c r="F7" s="1"/>
      <c r="G7" s="13" t="str">
        <f>IF(A7="","",(A7))</f>
        <v>ÖZALTAYLAR</v>
      </c>
      <c r="H7" s="12">
        <v>3800</v>
      </c>
      <c r="I7" s="12">
        <v>9000</v>
      </c>
      <c r="J7" s="12"/>
      <c r="K7" s="12">
        <f t="shared" si="1"/>
        <v>0</v>
      </c>
      <c r="L7" s="11"/>
      <c r="M7" s="1"/>
      <c r="N7" s="46">
        <v>50</v>
      </c>
      <c r="O7" s="35"/>
      <c r="P7" s="42"/>
      <c r="Q7" s="43"/>
      <c r="R7" s="43"/>
      <c r="S7" s="43"/>
      <c r="T7" s="43"/>
      <c r="U7" s="43"/>
      <c r="V7" s="43"/>
      <c r="W7" s="43"/>
      <c r="X7" s="43"/>
      <c r="Y7" s="44"/>
      <c r="Z7" s="36"/>
      <c r="AA7" s="47">
        <f t="shared" si="2"/>
        <v>0</v>
      </c>
    </row>
    <row r="8" spans="1:27" ht="15" customHeight="1" x14ac:dyDescent="0.35">
      <c r="A8" s="49"/>
      <c r="B8" s="50"/>
      <c r="C8" s="48"/>
      <c r="D8" s="11"/>
      <c r="E8" s="12"/>
      <c r="F8" s="1"/>
      <c r="G8" s="13" t="str">
        <f t="shared" ref="G8:G19" si="3">IF(A8="","",(A8))</f>
        <v/>
      </c>
      <c r="H8" s="12"/>
      <c r="I8" s="12"/>
      <c r="J8" s="12"/>
      <c r="K8" s="12" t="str">
        <f t="shared" si="1"/>
        <v/>
      </c>
      <c r="L8" s="11"/>
      <c r="M8" s="1"/>
      <c r="N8" s="46">
        <v>20</v>
      </c>
      <c r="O8" s="35"/>
      <c r="P8" s="42"/>
      <c r="Q8" s="43"/>
      <c r="R8" s="43"/>
      <c r="S8" s="43"/>
      <c r="T8" s="43"/>
      <c r="U8" s="43"/>
      <c r="V8" s="43"/>
      <c r="W8" s="43"/>
      <c r="X8" s="43"/>
      <c r="Y8" s="44"/>
      <c r="Z8" s="36"/>
      <c r="AA8" s="47">
        <f t="shared" si="2"/>
        <v>0</v>
      </c>
    </row>
    <row r="9" spans="1:27" ht="15" customHeight="1" x14ac:dyDescent="0.35">
      <c r="A9" s="49"/>
      <c r="B9" s="50"/>
      <c r="C9" s="48"/>
      <c r="D9" s="11"/>
      <c r="E9" s="12"/>
      <c r="F9" s="1"/>
      <c r="G9" s="13" t="str">
        <f t="shared" si="3"/>
        <v/>
      </c>
      <c r="H9" s="12"/>
      <c r="I9" s="12"/>
      <c r="J9" s="12"/>
      <c r="K9" s="12" t="str">
        <f t="shared" si="1"/>
        <v/>
      </c>
      <c r="L9" s="11"/>
      <c r="M9" s="1"/>
      <c r="N9" s="46">
        <v>10</v>
      </c>
      <c r="O9" s="35"/>
      <c r="P9" s="42"/>
      <c r="Q9" s="43"/>
      <c r="R9" s="43"/>
      <c r="S9" s="43"/>
      <c r="T9" s="43"/>
      <c r="U9" s="43"/>
      <c r="V9" s="43"/>
      <c r="W9" s="43"/>
      <c r="X9" s="43"/>
      <c r="Y9" s="44"/>
      <c r="Z9" s="36"/>
      <c r="AA9" s="47">
        <f t="shared" si="2"/>
        <v>0</v>
      </c>
    </row>
    <row r="10" spans="1:27" ht="15" customHeight="1" x14ac:dyDescent="0.35">
      <c r="A10" s="49"/>
      <c r="B10" s="50"/>
      <c r="C10" s="48"/>
      <c r="D10" s="11"/>
      <c r="E10" s="12"/>
      <c r="F10" s="1"/>
      <c r="G10" s="13" t="str">
        <f t="shared" si="3"/>
        <v/>
      </c>
      <c r="H10" s="12"/>
      <c r="I10" s="12"/>
      <c r="J10" s="12"/>
      <c r="K10" s="12" t="str">
        <f t="shared" si="1"/>
        <v/>
      </c>
      <c r="L10" s="11"/>
      <c r="M10" s="1"/>
      <c r="N10" s="46">
        <v>5</v>
      </c>
      <c r="O10" s="35"/>
      <c r="P10" s="42"/>
      <c r="Q10" s="43"/>
      <c r="R10" s="43"/>
      <c r="S10" s="43"/>
      <c r="T10" s="43"/>
      <c r="U10" s="43"/>
      <c r="V10" s="43"/>
      <c r="W10" s="43"/>
      <c r="X10" s="43"/>
      <c r="Y10" s="44"/>
      <c r="Z10" s="36"/>
      <c r="AA10" s="47">
        <f t="shared" si="2"/>
        <v>0</v>
      </c>
    </row>
    <row r="11" spans="1:27" x14ac:dyDescent="0.25">
      <c r="A11" s="49"/>
      <c r="B11" s="50"/>
      <c r="C11" s="10"/>
      <c r="D11" s="11"/>
      <c r="E11" s="12"/>
      <c r="F11" s="1"/>
      <c r="G11" s="13" t="str">
        <f t="shared" si="3"/>
        <v/>
      </c>
      <c r="H11" s="12"/>
      <c r="I11" s="12"/>
      <c r="J11" s="12"/>
      <c r="K11" s="12" t="str">
        <f t="shared" si="1"/>
        <v/>
      </c>
      <c r="L11" s="11"/>
      <c r="M11" s="1"/>
    </row>
    <row r="12" spans="1:27" x14ac:dyDescent="0.25">
      <c r="A12" s="49"/>
      <c r="B12" s="50"/>
      <c r="C12" s="10"/>
      <c r="D12" s="11"/>
      <c r="E12" s="12"/>
      <c r="F12" s="1"/>
      <c r="G12" s="13" t="str">
        <f t="shared" si="3"/>
        <v/>
      </c>
      <c r="H12" s="12"/>
      <c r="I12" s="12"/>
      <c r="J12" s="12"/>
      <c r="K12" s="12" t="str">
        <f t="shared" si="1"/>
        <v/>
      </c>
      <c r="L12" s="11"/>
      <c r="M12" s="1"/>
      <c r="N12" s="37"/>
      <c r="O12" s="45"/>
      <c r="P12" s="39"/>
      <c r="Q12" s="40"/>
      <c r="R12" s="40"/>
      <c r="S12" s="40"/>
      <c r="T12" s="40"/>
      <c r="U12" s="40"/>
      <c r="V12" s="40"/>
      <c r="W12" s="40"/>
      <c r="X12" s="40"/>
      <c r="Y12" s="41"/>
      <c r="Z12" s="45"/>
      <c r="AA12" s="47">
        <f>SUM(AA5:AA10)</f>
        <v>0</v>
      </c>
    </row>
    <row r="13" spans="1:27" x14ac:dyDescent="0.25">
      <c r="A13" s="49"/>
      <c r="B13" s="50"/>
      <c r="C13" s="10"/>
      <c r="D13" s="11"/>
      <c r="E13" s="12"/>
      <c r="F13" s="1"/>
      <c r="G13" s="13" t="str">
        <f t="shared" si="3"/>
        <v/>
      </c>
      <c r="H13" s="12"/>
      <c r="I13" s="12"/>
      <c r="J13" s="12"/>
      <c r="K13" s="12" t="str">
        <f t="shared" si="1"/>
        <v/>
      </c>
      <c r="L13" s="11"/>
      <c r="M13" s="1"/>
      <c r="N13" s="1"/>
      <c r="O13" s="1"/>
      <c r="P13" s="1"/>
      <c r="Q13" s="1"/>
      <c r="R13" s="1"/>
    </row>
    <row r="14" spans="1:27" x14ac:dyDescent="0.25">
      <c r="A14" s="49"/>
      <c r="B14" s="50"/>
      <c r="C14" s="10"/>
      <c r="D14" s="11"/>
      <c r="E14" s="12"/>
      <c r="F14" s="1"/>
      <c r="G14" s="13" t="str">
        <f t="shared" si="3"/>
        <v/>
      </c>
      <c r="H14" s="12"/>
      <c r="I14" s="12"/>
      <c r="J14" s="12"/>
      <c r="K14" s="12" t="str">
        <f t="shared" si="1"/>
        <v/>
      </c>
      <c r="L14" s="11"/>
      <c r="M14" s="1"/>
      <c r="N14" s="1"/>
      <c r="O14" s="1"/>
      <c r="P14" s="1"/>
      <c r="Q14" s="1"/>
      <c r="R14" s="1"/>
    </row>
    <row r="15" spans="1:27" x14ac:dyDescent="0.25">
      <c r="A15" s="49"/>
      <c r="B15" s="50"/>
      <c r="C15" s="10"/>
      <c r="D15" s="11"/>
      <c r="E15" s="12"/>
      <c r="F15" s="1"/>
      <c r="G15" s="13" t="str">
        <f t="shared" si="3"/>
        <v/>
      </c>
      <c r="H15" s="12"/>
      <c r="I15" s="12"/>
      <c r="J15" s="12"/>
      <c r="K15" s="12" t="str">
        <f t="shared" si="1"/>
        <v/>
      </c>
      <c r="L15" s="11"/>
      <c r="M15" s="1"/>
      <c r="N15" s="1"/>
      <c r="O15" s="1"/>
      <c r="P15" s="1"/>
      <c r="Q15" s="1"/>
      <c r="R15" s="1"/>
    </row>
    <row r="16" spans="1:27" x14ac:dyDescent="0.25">
      <c r="A16" s="49"/>
      <c r="B16" s="50"/>
      <c r="C16" s="10"/>
      <c r="D16" s="11"/>
      <c r="E16" s="12"/>
      <c r="F16" s="1"/>
      <c r="G16" s="13" t="str">
        <f t="shared" si="3"/>
        <v/>
      </c>
      <c r="H16" s="12"/>
      <c r="I16" s="12"/>
      <c r="J16" s="12"/>
      <c r="K16" s="12" t="str">
        <f t="shared" si="1"/>
        <v/>
      </c>
      <c r="L16" s="11"/>
      <c r="M16" s="1"/>
      <c r="N16" s="1"/>
      <c r="O16" s="1"/>
      <c r="P16" s="1"/>
      <c r="Q16" s="1"/>
      <c r="R16" s="1"/>
    </row>
    <row r="17" spans="1:18" x14ac:dyDescent="0.25">
      <c r="A17" s="49"/>
      <c r="B17" s="50"/>
      <c r="C17" s="10"/>
      <c r="D17" s="11"/>
      <c r="E17" s="12"/>
      <c r="F17" s="1"/>
      <c r="G17" s="13" t="str">
        <f t="shared" si="3"/>
        <v/>
      </c>
      <c r="H17" s="12"/>
      <c r="I17" s="12"/>
      <c r="J17" s="12"/>
      <c r="K17" s="12" t="str">
        <f t="shared" si="1"/>
        <v/>
      </c>
      <c r="L17" s="11"/>
      <c r="M17" s="1"/>
      <c r="N17" s="1"/>
      <c r="O17" s="1"/>
      <c r="P17" s="1"/>
      <c r="Q17" s="1"/>
      <c r="R17" s="1"/>
    </row>
    <row r="18" spans="1:18" x14ac:dyDescent="0.25">
      <c r="A18" s="49"/>
      <c r="B18" s="50"/>
      <c r="C18" s="10"/>
      <c r="D18" s="11"/>
      <c r="E18" s="12"/>
      <c r="F18" s="1"/>
      <c r="G18" s="13" t="str">
        <f t="shared" si="3"/>
        <v/>
      </c>
      <c r="H18" s="12"/>
      <c r="I18" s="12"/>
      <c r="J18" s="12"/>
      <c r="K18" s="12" t="str">
        <f t="shared" si="1"/>
        <v/>
      </c>
      <c r="L18" s="11"/>
      <c r="M18" s="1"/>
      <c r="N18" s="1"/>
      <c r="O18" s="1"/>
      <c r="P18" s="1"/>
      <c r="Q18" s="1"/>
      <c r="R18" s="1"/>
    </row>
    <row r="19" spans="1:18" x14ac:dyDescent="0.25">
      <c r="A19" s="49"/>
      <c r="B19" s="50"/>
      <c r="C19" s="10"/>
      <c r="D19" s="11"/>
      <c r="E19" s="12"/>
      <c r="F19" s="1"/>
      <c r="G19" s="13" t="str">
        <f t="shared" si="3"/>
        <v/>
      </c>
      <c r="H19" s="12"/>
      <c r="I19" s="12"/>
      <c r="J19" s="12"/>
      <c r="K19" s="12" t="str">
        <f t="shared" si="1"/>
        <v/>
      </c>
      <c r="L19" s="11"/>
      <c r="M19" s="1"/>
      <c r="N19" s="1"/>
      <c r="O19" s="1"/>
      <c r="P19" s="1"/>
      <c r="Q19" s="1"/>
      <c r="R19" s="1"/>
    </row>
    <row r="20" spans="1:18" x14ac:dyDescent="0.25">
      <c r="A20" s="49"/>
      <c r="B20" s="50"/>
      <c r="C20" s="10"/>
      <c r="D20" s="11"/>
      <c r="E20" s="11"/>
      <c r="F20" s="1"/>
      <c r="G20" s="14" t="s">
        <v>15</v>
      </c>
      <c r="H20" s="15">
        <v>12000</v>
      </c>
      <c r="I20" s="12"/>
      <c r="J20" s="12"/>
      <c r="K20" s="12"/>
      <c r="L20" s="11"/>
      <c r="M20" s="1"/>
      <c r="N20" s="1"/>
      <c r="O20" s="1"/>
      <c r="P20" s="1"/>
      <c r="Q20" s="1"/>
      <c r="R20" s="1"/>
    </row>
    <row r="21" spans="1:18" x14ac:dyDescent="0.25">
      <c r="A21" s="49"/>
      <c r="B21" s="50"/>
      <c r="C21" s="11"/>
      <c r="D21" s="11"/>
      <c r="E21" s="11"/>
      <c r="F21" s="1"/>
      <c r="G21" s="13"/>
      <c r="H21" s="12"/>
      <c r="I21" s="12"/>
      <c r="J21" s="12"/>
      <c r="K21" s="12"/>
      <c r="L21" s="11"/>
      <c r="M21" s="1"/>
      <c r="N21" s="1"/>
      <c r="O21" s="1"/>
      <c r="P21" s="1"/>
      <c r="Q21" s="1"/>
      <c r="R21" s="1"/>
    </row>
    <row r="22" spans="1:18" x14ac:dyDescent="0.25">
      <c r="A22" s="27" t="s">
        <v>34</v>
      </c>
      <c r="B22" s="27" t="s">
        <v>36</v>
      </c>
      <c r="C22" s="27"/>
      <c r="D22" s="16" t="s">
        <v>16</v>
      </c>
      <c r="E22" s="17">
        <f>SUM(E5:E21)</f>
        <v>166550</v>
      </c>
      <c r="F22" s="1"/>
      <c r="G22" s="16" t="s">
        <v>16</v>
      </c>
      <c r="H22" s="17">
        <f>SUM(H5:H21)</f>
        <v>15800</v>
      </c>
      <c r="I22" s="17">
        <f>SUM(I5:I21)</f>
        <v>9000</v>
      </c>
      <c r="J22" s="17">
        <f>SUM(J5:J21)</f>
        <v>0</v>
      </c>
      <c r="K22" s="17">
        <f>SUM(K5:K21)</f>
        <v>153750</v>
      </c>
      <c r="L22" s="11"/>
      <c r="M22" s="1"/>
      <c r="N22" s="1"/>
      <c r="O22" s="1"/>
      <c r="P22" s="1"/>
      <c r="Q22" s="1"/>
      <c r="R22" s="1"/>
    </row>
    <row r="23" spans="1:18" ht="9.9499999999999993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</row>
    <row r="24" spans="1:18" x14ac:dyDescent="0.25">
      <c r="A24" s="57" t="s">
        <v>9</v>
      </c>
      <c r="B24" s="57"/>
      <c r="C24" s="5" t="s">
        <v>17</v>
      </c>
      <c r="D24" s="5" t="s">
        <v>18</v>
      </c>
      <c r="E24" s="5" t="s">
        <v>19</v>
      </c>
      <c r="F24" s="1"/>
      <c r="G24" s="57" t="s">
        <v>20</v>
      </c>
      <c r="H24" s="57"/>
      <c r="I24" s="57"/>
      <c r="J24" s="57"/>
      <c r="K24" s="57"/>
      <c r="L24" s="1"/>
      <c r="M24" s="1"/>
      <c r="N24" s="1"/>
      <c r="O24" s="1"/>
      <c r="P24" s="1"/>
      <c r="Q24" s="1"/>
      <c r="R24" s="1"/>
    </row>
    <row r="25" spans="1:18" x14ac:dyDescent="0.25">
      <c r="A25" s="58" t="s">
        <v>21</v>
      </c>
      <c r="B25" s="58"/>
      <c r="C25" s="18">
        <v>431217</v>
      </c>
      <c r="D25" s="18">
        <v>433800</v>
      </c>
      <c r="E25" s="19">
        <f>IF(C25="","",SUM(D25-C25))</f>
        <v>2583</v>
      </c>
      <c r="F25" s="1"/>
      <c r="G25" s="7" t="s">
        <v>9</v>
      </c>
      <c r="H25" s="7" t="s">
        <v>10</v>
      </c>
      <c r="I25" s="7" t="s">
        <v>22</v>
      </c>
      <c r="J25" s="7"/>
      <c r="K25" s="7" t="s">
        <v>23</v>
      </c>
      <c r="L25" s="1"/>
      <c r="M25" s="1"/>
      <c r="N25" s="1"/>
      <c r="O25" s="1"/>
      <c r="P25" s="1"/>
      <c r="Q25" s="1"/>
      <c r="R25" s="1"/>
    </row>
    <row r="26" spans="1:18" x14ac:dyDescent="0.25">
      <c r="A26" s="58" t="s">
        <v>24</v>
      </c>
      <c r="B26" s="58"/>
      <c r="C26" s="20">
        <v>11832.07</v>
      </c>
      <c r="D26" s="21"/>
      <c r="E26" s="20">
        <f>IF(C26="","",SUM(C26/E25))</f>
        <v>4.5807471931862178</v>
      </c>
      <c r="F26" s="1"/>
      <c r="G26" s="11" t="s">
        <v>25</v>
      </c>
      <c r="H26" s="12">
        <v>11832.07</v>
      </c>
      <c r="I26" s="12"/>
      <c r="J26" s="12"/>
      <c r="K26" s="12"/>
      <c r="L26" s="1"/>
      <c r="M26" s="1"/>
      <c r="N26" s="1"/>
      <c r="O26" s="1"/>
      <c r="P26" s="1"/>
      <c r="Q26" s="1"/>
      <c r="R26" s="1"/>
    </row>
    <row r="27" spans="1:18" x14ac:dyDescent="0.25">
      <c r="A27" s="58" t="s">
        <v>26</v>
      </c>
      <c r="B27" s="58"/>
      <c r="C27" s="20">
        <v>13392.07</v>
      </c>
      <c r="D27" s="21"/>
      <c r="E27" s="22">
        <f>SUM(C27/E22)</f>
        <v>8.040870609426598E-2</v>
      </c>
      <c r="F27" s="1"/>
      <c r="G27" s="11" t="s">
        <v>27</v>
      </c>
      <c r="H27" s="12">
        <v>1560</v>
      </c>
      <c r="I27" s="12"/>
      <c r="J27" s="12"/>
      <c r="K27" s="12"/>
      <c r="L27" s="1"/>
      <c r="M27" s="1"/>
      <c r="N27" s="1"/>
      <c r="O27" s="1"/>
      <c r="P27" s="1"/>
      <c r="Q27" s="1"/>
      <c r="R27" s="1"/>
    </row>
    <row r="28" spans="1:18" x14ac:dyDescent="0.25">
      <c r="A28" s="1"/>
      <c r="B28" s="1"/>
      <c r="C28" s="1"/>
      <c r="D28" s="1"/>
      <c r="E28" s="1"/>
      <c r="F28" s="1"/>
      <c r="G28" s="11"/>
      <c r="H28" s="12"/>
      <c r="I28" s="12"/>
      <c r="J28" s="12"/>
      <c r="K28" s="12"/>
      <c r="L28" s="1"/>
      <c r="M28" s="1"/>
      <c r="N28" s="1"/>
      <c r="O28" s="1"/>
      <c r="P28" s="1"/>
      <c r="Q28" s="1"/>
      <c r="R28" s="1"/>
    </row>
    <row r="29" spans="1:18" x14ac:dyDescent="0.25">
      <c r="A29" s="61" t="s">
        <v>28</v>
      </c>
      <c r="B29" s="62"/>
      <c r="C29" s="63"/>
      <c r="D29" s="1"/>
      <c r="E29" s="1"/>
      <c r="F29" s="1"/>
      <c r="G29" s="11"/>
      <c r="H29" s="12"/>
      <c r="I29" s="12"/>
      <c r="J29" s="12"/>
      <c r="K29" s="12"/>
      <c r="L29" s="1"/>
      <c r="M29" s="1"/>
      <c r="N29" s="1"/>
      <c r="O29" s="1"/>
      <c r="P29" s="1"/>
      <c r="Q29" s="1"/>
      <c r="R29" s="1"/>
    </row>
    <row r="30" spans="1:18" x14ac:dyDescent="0.25">
      <c r="A30" s="64"/>
      <c r="B30" s="65"/>
      <c r="C30" s="12"/>
      <c r="D30" s="1"/>
      <c r="E30" s="1"/>
      <c r="F30" s="1"/>
      <c r="G30" s="11"/>
      <c r="H30" s="12"/>
      <c r="I30" s="12"/>
      <c r="J30" s="12"/>
      <c r="K30" s="12"/>
      <c r="L30" s="1"/>
      <c r="M30" s="1"/>
      <c r="N30" s="1"/>
      <c r="O30" s="1"/>
      <c r="P30" s="1"/>
      <c r="Q30" s="1"/>
      <c r="R30" s="1"/>
    </row>
    <row r="31" spans="1:18" x14ac:dyDescent="0.25">
      <c r="A31" s="64"/>
      <c r="B31" s="65"/>
      <c r="C31" s="12"/>
      <c r="D31" s="1"/>
      <c r="E31" s="1"/>
      <c r="F31" s="1"/>
      <c r="G31" s="11"/>
      <c r="H31" s="12"/>
      <c r="I31" s="12"/>
      <c r="J31" s="12"/>
      <c r="K31" s="12"/>
      <c r="L31" s="1"/>
      <c r="M31" s="1"/>
      <c r="N31" s="1"/>
      <c r="O31" s="1"/>
      <c r="P31" s="1"/>
      <c r="Q31" s="1"/>
      <c r="R31" s="1"/>
    </row>
    <row r="32" spans="1:18" x14ac:dyDescent="0.25">
      <c r="A32" s="64"/>
      <c r="B32" s="65"/>
      <c r="C32" s="12"/>
      <c r="D32" s="1"/>
      <c r="E32" s="1"/>
      <c r="F32" s="1"/>
      <c r="G32" s="11"/>
      <c r="H32" s="12"/>
      <c r="I32" s="12"/>
      <c r="J32" s="12"/>
      <c r="K32" s="12"/>
      <c r="L32" s="1"/>
      <c r="M32" s="1"/>
      <c r="N32" s="1"/>
      <c r="O32" s="1"/>
      <c r="P32" s="1"/>
      <c r="Q32" s="1"/>
      <c r="R32" s="1"/>
    </row>
    <row r="33" spans="1:18" x14ac:dyDescent="0.25">
      <c r="A33" s="64"/>
      <c r="B33" s="65"/>
      <c r="C33" s="12"/>
      <c r="D33" s="1"/>
      <c r="E33" s="1"/>
      <c r="F33" s="1"/>
      <c r="G33" s="16" t="s">
        <v>16</v>
      </c>
      <c r="H33" s="17">
        <f>IF(H22="","",SUM(H26:H32))</f>
        <v>13392.07</v>
      </c>
      <c r="I33" s="23"/>
      <c r="J33" s="23"/>
      <c r="K33" s="23"/>
      <c r="L33" s="1"/>
      <c r="M33" s="1"/>
      <c r="N33" s="1"/>
      <c r="O33" s="1"/>
      <c r="P33" s="1"/>
      <c r="Q33" s="1"/>
      <c r="R33" s="1"/>
    </row>
    <row r="34" spans="1:18" x14ac:dyDescent="0.25">
      <c r="A34" s="66" t="s">
        <v>16</v>
      </c>
      <c r="B34" s="67"/>
      <c r="C34" s="17">
        <f>SUM(C30:C33)</f>
        <v>0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</row>
    <row r="35" spans="1:18" ht="9.9499999999999993" customHeight="1" x14ac:dyDescent="0.25">
      <c r="A35" s="1"/>
      <c r="B35" s="1"/>
      <c r="C35" s="24"/>
      <c r="D35" s="1"/>
      <c r="E35" s="1"/>
      <c r="F35" s="1"/>
      <c r="G35" s="1"/>
      <c r="H35" s="25"/>
      <c r="I35" s="1"/>
      <c r="J35" s="1"/>
      <c r="K35" s="1"/>
      <c r="L35" s="1"/>
      <c r="M35" s="1"/>
      <c r="N35" s="1"/>
      <c r="O35" s="1"/>
      <c r="P35" s="1"/>
      <c r="Q35" s="1"/>
      <c r="R35" s="1"/>
    </row>
    <row r="36" spans="1:18" x14ac:dyDescent="0.25">
      <c r="A36" s="68" t="s">
        <v>29</v>
      </c>
      <c r="B36" s="68"/>
      <c r="C36" s="15">
        <f>SUM(H36+C34)</f>
        <v>2407.9300000000003</v>
      </c>
      <c r="D36" s="1"/>
      <c r="E36" s="1"/>
      <c r="F36" s="1"/>
      <c r="G36" s="26" t="s">
        <v>30</v>
      </c>
      <c r="H36" s="15">
        <f>IF(H33="","",SUM(H22-H33))</f>
        <v>2407.9300000000003</v>
      </c>
      <c r="I36" s="1"/>
      <c r="J36" s="1"/>
      <c r="K36" s="1"/>
      <c r="L36" s="1"/>
      <c r="M36" s="1"/>
      <c r="N36" s="1"/>
      <c r="O36" s="1"/>
      <c r="P36" s="1"/>
      <c r="Q36" s="1"/>
      <c r="R36" s="1"/>
    </row>
    <row r="37" spans="1:18" ht="9.9499999999999993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</row>
    <row r="38" spans="1:18" x14ac:dyDescent="0.25">
      <c r="A38" s="59" t="s">
        <v>35</v>
      </c>
      <c r="B38" s="59"/>
      <c r="C38" s="1"/>
      <c r="D38" s="1"/>
      <c r="E38" s="1"/>
      <c r="F38" s="1"/>
      <c r="G38" s="1"/>
      <c r="H38" s="1"/>
      <c r="I38" s="1"/>
      <c r="J38" s="1"/>
      <c r="K38" s="60" t="s">
        <v>31</v>
      </c>
      <c r="L38" s="60"/>
      <c r="M38" s="1"/>
      <c r="N38" s="1"/>
      <c r="O38" s="1"/>
      <c r="P38" s="1"/>
      <c r="Q38" s="1"/>
      <c r="R38" s="1"/>
    </row>
    <row r="39" spans="1:18" x14ac:dyDescent="0.25">
      <c r="A39" s="60" t="s">
        <v>32</v>
      </c>
      <c r="B39" s="60"/>
      <c r="C39" s="1"/>
      <c r="D39" s="1"/>
      <c r="E39" s="1"/>
      <c r="F39" s="1"/>
      <c r="G39" s="1"/>
      <c r="H39" s="1"/>
      <c r="I39" s="1"/>
      <c r="J39" s="1"/>
      <c r="K39" s="60" t="s">
        <v>33</v>
      </c>
      <c r="L39" s="60"/>
      <c r="M39" s="1"/>
      <c r="N39" s="1"/>
      <c r="O39" s="1"/>
      <c r="P39" s="1"/>
      <c r="Q39" s="1"/>
      <c r="R39" s="1"/>
    </row>
    <row r="40" spans="1:18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</row>
    <row r="41" spans="1:18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</row>
    <row r="42" spans="1:18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</row>
    <row r="43" spans="1:18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</row>
    <row r="44" spans="1:18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</row>
  </sheetData>
  <mergeCells count="39">
    <mergeCell ref="A39:B39"/>
    <mergeCell ref="K39:L39"/>
    <mergeCell ref="A30:B30"/>
    <mergeCell ref="A31:B31"/>
    <mergeCell ref="A32:B32"/>
    <mergeCell ref="A33:B33"/>
    <mergeCell ref="A34:B34"/>
    <mergeCell ref="A36:B36"/>
    <mergeCell ref="A26:B26"/>
    <mergeCell ref="A27:B27"/>
    <mergeCell ref="A38:B38"/>
    <mergeCell ref="K38:L38"/>
    <mergeCell ref="A29:C29"/>
    <mergeCell ref="A20:B20"/>
    <mergeCell ref="A21:B21"/>
    <mergeCell ref="G24:K24"/>
    <mergeCell ref="A25:B25"/>
    <mergeCell ref="A24:B24"/>
    <mergeCell ref="A12:B12"/>
    <mergeCell ref="A13:B13"/>
    <mergeCell ref="A14:B14"/>
    <mergeCell ref="A15:B15"/>
    <mergeCell ref="A19:B19"/>
    <mergeCell ref="A17:B17"/>
    <mergeCell ref="A18:B18"/>
    <mergeCell ref="A16:B16"/>
    <mergeCell ref="A4:B4"/>
    <mergeCell ref="A1:L1"/>
    <mergeCell ref="B2:C2"/>
    <mergeCell ref="E2:J2"/>
    <mergeCell ref="A3:E3"/>
    <mergeCell ref="G3:L3"/>
    <mergeCell ref="A10:B10"/>
    <mergeCell ref="A11:B11"/>
    <mergeCell ref="A5:B5"/>
    <mergeCell ref="A6:B6"/>
    <mergeCell ref="A7:B7"/>
    <mergeCell ref="A8:B8"/>
    <mergeCell ref="A9:B9"/>
  </mergeCells>
  <pageMargins left="0" right="0" top="0.35433070866141736" bottom="0" header="0" footer="0"/>
  <pageSetup paperSize="9" scale="8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563710-D2A1-441E-9C15-E0A660F780DD}">
  <dimension ref="B5:O11"/>
  <sheetViews>
    <sheetView workbookViewId="0">
      <selection activeCell="B28" sqref="B28"/>
    </sheetView>
  </sheetViews>
  <sheetFormatPr defaultRowHeight="15" x14ac:dyDescent="0.25"/>
  <cols>
    <col min="1" max="1" width="9.140625" style="1"/>
    <col min="2" max="2" width="12.7109375" style="1" customWidth="1"/>
    <col min="3" max="3" width="2.7109375" style="1" customWidth="1"/>
    <col min="4" max="13" width="12.7109375" style="1" customWidth="1"/>
    <col min="14" max="14" width="2.7109375" style="1" customWidth="1"/>
    <col min="15" max="15" width="20.7109375" style="1" customWidth="1"/>
    <col min="16" max="16384" width="9.140625" style="1"/>
  </cols>
  <sheetData>
    <row r="5" spans="2:15" ht="35.1" customHeight="1" x14ac:dyDescent="0.35">
      <c r="B5" s="28">
        <v>200</v>
      </c>
      <c r="C5" s="29"/>
      <c r="D5" s="30">
        <v>75</v>
      </c>
      <c r="E5" s="31">
        <v>25</v>
      </c>
      <c r="F5" s="31">
        <v>50</v>
      </c>
      <c r="G5" s="31"/>
      <c r="H5" s="31"/>
      <c r="I5" s="31"/>
      <c r="J5" s="31"/>
      <c r="K5" s="31"/>
      <c r="L5" s="31"/>
      <c r="M5" s="32"/>
      <c r="N5" s="33"/>
      <c r="O5" s="34">
        <f>SUM(D5:M5)*B5</f>
        <v>30000</v>
      </c>
    </row>
    <row r="6" spans="2:15" ht="35.1" customHeight="1" x14ac:dyDescent="0.35">
      <c r="B6" s="28">
        <v>100</v>
      </c>
      <c r="C6" s="35"/>
      <c r="D6" s="30">
        <v>43</v>
      </c>
      <c r="E6" s="31"/>
      <c r="F6" s="31"/>
      <c r="G6" s="31"/>
      <c r="H6" s="31"/>
      <c r="I6" s="31"/>
      <c r="J6" s="31"/>
      <c r="K6" s="31"/>
      <c r="L6" s="31"/>
      <c r="M6" s="32"/>
      <c r="N6" s="36"/>
      <c r="O6" s="34">
        <f t="shared" ref="O6:O10" si="0">SUM(D6:M6)*B6</f>
        <v>4300</v>
      </c>
    </row>
    <row r="7" spans="2:15" ht="35.1" customHeight="1" x14ac:dyDescent="0.35">
      <c r="B7" s="28">
        <v>50</v>
      </c>
      <c r="C7" s="35"/>
      <c r="D7" s="30">
        <v>21</v>
      </c>
      <c r="E7" s="31"/>
      <c r="F7" s="31"/>
      <c r="G7" s="31"/>
      <c r="H7" s="31"/>
      <c r="I7" s="31"/>
      <c r="J7" s="31"/>
      <c r="K7" s="31"/>
      <c r="L7" s="31"/>
      <c r="M7" s="32"/>
      <c r="N7" s="36"/>
      <c r="O7" s="34">
        <f t="shared" si="0"/>
        <v>1050</v>
      </c>
    </row>
    <row r="8" spans="2:15" ht="35.1" customHeight="1" x14ac:dyDescent="0.35">
      <c r="B8" s="28">
        <v>20</v>
      </c>
      <c r="C8" s="35"/>
      <c r="D8" s="30"/>
      <c r="E8" s="31"/>
      <c r="F8" s="31"/>
      <c r="G8" s="31"/>
      <c r="H8" s="31"/>
      <c r="I8" s="31"/>
      <c r="J8" s="31"/>
      <c r="K8" s="31"/>
      <c r="L8" s="31"/>
      <c r="M8" s="32"/>
      <c r="N8" s="36"/>
      <c r="O8" s="34">
        <f t="shared" si="0"/>
        <v>0</v>
      </c>
    </row>
    <row r="9" spans="2:15" ht="35.1" customHeight="1" x14ac:dyDescent="0.35">
      <c r="B9" s="28">
        <v>10</v>
      </c>
      <c r="C9" s="35"/>
      <c r="D9" s="30"/>
      <c r="E9" s="31"/>
      <c r="F9" s="31"/>
      <c r="G9" s="31"/>
      <c r="H9" s="31"/>
      <c r="I9" s="31"/>
      <c r="J9" s="31"/>
      <c r="K9" s="31"/>
      <c r="L9" s="31"/>
      <c r="M9" s="32"/>
      <c r="N9" s="36"/>
      <c r="O9" s="34">
        <f t="shared" si="0"/>
        <v>0</v>
      </c>
    </row>
    <row r="10" spans="2:15" ht="35.1" customHeight="1" x14ac:dyDescent="0.35">
      <c r="B10" s="28">
        <v>5</v>
      </c>
      <c r="C10" s="35"/>
      <c r="D10" s="30"/>
      <c r="E10" s="31"/>
      <c r="F10" s="31"/>
      <c r="G10" s="31"/>
      <c r="H10" s="31"/>
      <c r="I10" s="31"/>
      <c r="J10" s="31"/>
      <c r="K10" s="31"/>
      <c r="L10" s="31"/>
      <c r="M10" s="32"/>
      <c r="N10" s="36"/>
      <c r="O10" s="34">
        <f t="shared" si="0"/>
        <v>0</v>
      </c>
    </row>
    <row r="11" spans="2:15" ht="35.1" customHeight="1" x14ac:dyDescent="0.35">
      <c r="B11" s="37"/>
      <c r="C11" s="38"/>
      <c r="D11" s="39"/>
      <c r="E11" s="40"/>
      <c r="F11" s="40"/>
      <c r="G11" s="40"/>
      <c r="H11" s="40"/>
      <c r="I11" s="40"/>
      <c r="J11" s="40"/>
      <c r="K11" s="40"/>
      <c r="L11" s="40"/>
      <c r="M11" s="41"/>
      <c r="N11" s="38"/>
      <c r="O11" s="34">
        <f>SUM(O5:O10)</f>
        <v>35350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2</vt:i4>
      </vt:variant>
      <vt:variant>
        <vt:lpstr>Adlandırılmış Aralıklar</vt:lpstr>
      </vt:variant>
      <vt:variant>
        <vt:i4>1</vt:i4>
      </vt:variant>
    </vt:vector>
  </HeadingPairs>
  <TitlesOfParts>
    <vt:vector size="3" baseType="lpstr">
      <vt:lpstr>BOŞ</vt:lpstr>
      <vt:lpstr>Sayfa1</vt:lpstr>
      <vt:lpstr>BOŞ!Yazdırma_Alanı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2024-08-05T07:02:51Z</cp:lastPrinted>
  <dcterms:created xsi:type="dcterms:W3CDTF">2022-08-24T05:29:34Z</dcterms:created>
  <dcterms:modified xsi:type="dcterms:W3CDTF">2024-08-05T07:06:10Z</dcterms:modified>
</cp:coreProperties>
</file>